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osr01\Desktop\Desktop\Web Folders\"/>
    </mc:Choice>
  </mc:AlternateContent>
  <xr:revisionPtr revIDLastSave="0" documentId="10_ncr:100000_{23149BB8-5856-46C0-978A-6130A1D39722}" xr6:coauthVersionLast="31" xr6:coauthVersionMax="31" xr10:uidLastSave="{00000000-0000-0000-0000-000000000000}"/>
  <workbookProtection workbookAlgorithmName="SHA-512" workbookHashValue="5yqGWhPl55rnSCAEKZmi/vYgqbJNW1jWm+WuZeJP+uOkXwfeN0u/QvDOZlFJ21PGPMwajGhwFkEVgtAUOle/bA==" workbookSaltValue="i3uCErVWXTrJdM8ujvRaYQ==" workbookSpinCount="100000" lockStructure="1"/>
  <bookViews>
    <workbookView xWindow="0" yWindow="0" windowWidth="20490" windowHeight="6045" xr2:uid="{00000000-000D-0000-FFFF-FFFF00000000}"/>
  </bookViews>
  <sheets>
    <sheet name="Solar Calculator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 l="1"/>
  <c r="H16" i="1"/>
  <c r="H28" i="1" l="1"/>
  <c r="L28" i="1" l="1"/>
  <c r="D26" i="1" l="1"/>
  <c r="H32" i="1" s="1"/>
  <c r="H34" i="1" s="1"/>
  <c r="L32" i="1" l="1"/>
  <c r="L34" i="1" s="1"/>
</calcChain>
</file>

<file path=xl/sharedStrings.xml><?xml version="1.0" encoding="utf-8"?>
<sst xmlns="http://schemas.openxmlformats.org/spreadsheetml/2006/main" count="31" uniqueCount="26">
  <si>
    <t>Retorno de inversión (Meses)</t>
  </si>
  <si>
    <t>Retorno de inversión (Años)</t>
  </si>
  <si>
    <t>Costo Total del Sistema*</t>
  </si>
  <si>
    <t>Devolución de impuestos (%)*</t>
  </si>
  <si>
    <t>Subsidios ($)*</t>
  </si>
  <si>
    <t>Agregar Artículos ($)*</t>
  </si>
  <si>
    <t>Consumo de energía del motor (Watts)*</t>
  </si>
  <si>
    <t>Horas Utilizadas al día*</t>
  </si>
  <si>
    <t>Uso de Watts /hora/día*</t>
  </si>
  <si>
    <t>Días utilizados /mes*</t>
  </si>
  <si>
    <t>Necesidad de Energía /Mes*</t>
  </si>
  <si>
    <t>Centavos /kWh*</t>
  </si>
  <si>
    <t>Aumentos anuales*</t>
  </si>
  <si>
    <t>Uso diario del combustible (Galón/Litro)*</t>
  </si>
  <si>
    <t>Días utilizados/Mes*</t>
  </si>
  <si>
    <t>Costo del Combustible: (Galón/Litro)*</t>
  </si>
  <si>
    <t>Transporte*</t>
  </si>
  <si>
    <t>INVERSIÓN INICIAL</t>
  </si>
  <si>
    <t>REEMBOLSOS</t>
  </si>
  <si>
    <t>RETORNO DE INVERSIÓN</t>
  </si>
  <si>
    <t>COSTO DE INVERSIÓN NETO</t>
  </si>
  <si>
    <t>AHORROS MENSUALES</t>
  </si>
  <si>
    <t>OPCIONES DE ALIMENTACIÓN</t>
  </si>
  <si>
    <t>A) ALIMENTADO POR LA RED</t>
  </si>
  <si>
    <t>B) ALIMENTADO POR GASOLINA/GENERADOR DE DIÉSEL</t>
  </si>
  <si>
    <t>CALCULADORA DE RETORNO DE INVERSIÓN PARA PROYECTOS DE BOMBEO SOLAR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</si>
</sst>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\ &quot;KWh&quot;"/>
    <numFmt numFmtId="165" formatCode="_([$$-409]* #,##0.00_);_([$$-409]* \(#,##0.00\);_([$$-409]* &quot;-&quot;??_);_(@_)"/>
    <numFmt numFmtId="166" formatCode="_(&quot;$&quot;* #,##0.00_);_(&quot;$&quot;* \(#,##0.00\);_(&quot;$&quot;* &quot;-&quot;_);_(@_)"/>
    <numFmt numFmtId="167" formatCode="0.00\ &quot;KWh/día&quot;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Open Sans"/>
      <family val="2"/>
    </font>
    <font>
      <b/>
      <sz val="12"/>
      <color theme="0"/>
      <name val="Open Sans"/>
      <family val="2"/>
    </font>
    <font>
      <b/>
      <sz val="12"/>
      <color theme="1"/>
      <name val="Open Sans"/>
      <family val="2"/>
    </font>
    <font>
      <i/>
      <sz val="12"/>
      <color theme="1"/>
      <name val="Open Sans"/>
      <family val="2"/>
    </font>
    <font>
      <b/>
      <sz val="11"/>
      <color theme="0"/>
      <name val="Open Sans"/>
      <family val="2"/>
    </font>
    <font>
      <b/>
      <sz val="12"/>
      <color theme="1"/>
      <name val="Open Sans"/>
      <family val="2"/>
    </font>
    <font>
      <b/>
      <sz val="12"/>
      <color theme="1" tint="0.249977111117893"/>
      <name val="Open San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auto="1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auto="1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auto="1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auto="1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0.59999389629810485"/>
      </top>
      <bottom style="thin">
        <color theme="7" tint="0.59999389629810485"/>
      </bottom>
      <diagonal/>
    </border>
    <border>
      <left style="thin">
        <color theme="7" tint="0.59999389629810485"/>
      </left>
      <right style="thin">
        <color theme="7" tint="0.59999389629810485"/>
      </right>
      <top style="thin">
        <color theme="7" tint="-0.249977111117893"/>
      </top>
      <bottom style="double">
        <color theme="7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9" tint="0.59999389629810485"/>
      </left>
      <right style="thin">
        <color theme="9" tint="0.59999389629810485"/>
      </right>
      <top style="thin">
        <color theme="9"/>
      </top>
      <bottom style="double">
        <color theme="9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auto="1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auto="1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0" xfId="0" applyFill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5" borderId="0" xfId="0" applyFill="1"/>
    <xf numFmtId="0" fontId="0" fillId="5" borderId="0" xfId="0" applyFill="1" applyBorder="1"/>
    <xf numFmtId="0" fontId="0" fillId="5" borderId="0" xfId="0" applyFill="1" applyBorder="1" applyAlignment="1"/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vertical="center"/>
    </xf>
    <xf numFmtId="0" fontId="5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center" vertical="center"/>
    </xf>
    <xf numFmtId="166" fontId="3" fillId="5" borderId="0" xfId="1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>
      <alignment vertical="center"/>
    </xf>
    <xf numFmtId="9" fontId="3" fillId="5" borderId="0" xfId="2" applyFont="1" applyFill="1" applyBorder="1" applyAlignment="1" applyProtection="1">
      <alignment vertical="center"/>
      <protection locked="0"/>
    </xf>
    <xf numFmtId="165" fontId="3" fillId="5" borderId="0" xfId="1" applyNumberFormat="1" applyFont="1" applyFill="1" applyBorder="1" applyAlignment="1" applyProtection="1">
      <alignment vertical="center"/>
      <protection locked="0"/>
    </xf>
    <xf numFmtId="42" fontId="5" fillId="5" borderId="0" xfId="0" applyNumberFormat="1" applyFont="1" applyFill="1" applyBorder="1" applyAlignment="1" applyProtection="1">
      <alignment vertical="center"/>
    </xf>
    <xf numFmtId="44" fontId="5" fillId="5" borderId="0" xfId="1" applyFont="1" applyFill="1" applyBorder="1" applyAlignment="1" applyProtection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/>
    <xf numFmtId="0" fontId="0" fillId="5" borderId="0" xfId="0" applyFill="1" applyAlignment="1"/>
    <xf numFmtId="44" fontId="3" fillId="5" borderId="0" xfId="1" applyFont="1" applyFill="1" applyBorder="1" applyAlignment="1">
      <alignment vertical="center"/>
    </xf>
    <xf numFmtId="167" fontId="5" fillId="5" borderId="0" xfId="1" applyNumberFormat="1" applyFont="1" applyFill="1" applyBorder="1" applyAlignment="1" applyProtection="1">
      <alignment vertical="center"/>
      <protection locked="0"/>
    </xf>
    <xf numFmtId="9" fontId="3" fillId="5" borderId="0" xfId="2" applyFont="1" applyFill="1" applyBorder="1" applyAlignment="1">
      <alignment vertical="center"/>
    </xf>
    <xf numFmtId="164" fontId="5" fillId="5" borderId="0" xfId="0" applyNumberFormat="1" applyFont="1" applyFill="1" applyBorder="1" applyAlignment="1" applyProtection="1">
      <alignment vertical="center"/>
      <protection locked="0"/>
    </xf>
    <xf numFmtId="2" fontId="5" fillId="5" borderId="0" xfId="0" applyNumberFormat="1" applyFont="1" applyFill="1" applyBorder="1" applyAlignment="1" applyProtection="1">
      <alignment vertical="center"/>
    </xf>
    <xf numFmtId="0" fontId="5" fillId="4" borderId="5" xfId="0" applyFont="1" applyFill="1" applyBorder="1" applyAlignment="1" applyProtection="1">
      <alignment vertical="center"/>
    </xf>
    <xf numFmtId="0" fontId="5" fillId="6" borderId="18" xfId="0" applyFont="1" applyFill="1" applyBorder="1" applyAlignment="1" applyProtection="1">
      <alignment vertical="center"/>
    </xf>
    <xf numFmtId="0" fontId="3" fillId="3" borderId="15" xfId="0" applyFont="1" applyFill="1" applyBorder="1" applyAlignment="1" applyProtection="1">
      <alignment vertical="center"/>
    </xf>
    <xf numFmtId="0" fontId="6" fillId="3" borderId="15" xfId="0" applyFont="1" applyFill="1" applyBorder="1" applyAlignment="1" applyProtection="1">
      <alignment vertical="center"/>
    </xf>
    <xf numFmtId="0" fontId="8" fillId="3" borderId="15" xfId="0" applyFont="1" applyFill="1" applyBorder="1" applyAlignment="1" applyProtection="1">
      <alignment vertical="center"/>
    </xf>
    <xf numFmtId="0" fontId="3" fillId="3" borderId="20" xfId="0" applyFont="1" applyFill="1" applyBorder="1" applyAlignment="1" applyProtection="1">
      <alignment vertical="center"/>
    </xf>
    <xf numFmtId="0" fontId="8" fillId="3" borderId="20" xfId="0" applyFont="1" applyFill="1" applyBorder="1" applyAlignment="1" applyProtection="1">
      <alignment vertical="center"/>
    </xf>
    <xf numFmtId="1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9" fontId="3" fillId="0" borderId="15" xfId="2" applyFont="1" applyFill="1" applyBorder="1" applyAlignment="1" applyProtection="1">
      <alignment horizontal="center" vertical="center"/>
      <protection locked="0"/>
    </xf>
    <xf numFmtId="42" fontId="5" fillId="6" borderId="19" xfId="0" applyNumberFormat="1" applyFont="1" applyFill="1" applyBorder="1" applyAlignment="1" applyProtection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44" fontId="5" fillId="4" borderId="28" xfId="1" applyFont="1" applyFill="1" applyBorder="1" applyAlignment="1" applyProtection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5" borderId="0" xfId="0" applyFill="1" applyAlignment="1">
      <alignment horizontal="center" vertical="center"/>
    </xf>
    <xf numFmtId="165" fontId="3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4" borderId="28" xfId="0" applyNumberFormat="1" applyFont="1" applyFill="1" applyBorder="1" applyAlignment="1" applyProtection="1">
      <alignment horizontal="center" vertical="center"/>
    </xf>
    <xf numFmtId="44" fontId="3" fillId="0" borderId="15" xfId="1" applyFont="1" applyFill="1" applyBorder="1" applyAlignment="1" applyProtection="1">
      <alignment horizontal="center" vertical="center"/>
      <protection locked="0"/>
    </xf>
    <xf numFmtId="167" fontId="5" fillId="0" borderId="15" xfId="1" applyNumberFormat="1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</xf>
    <xf numFmtId="0" fontId="7" fillId="9" borderId="35" xfId="0" applyFont="1" applyFill="1" applyBorder="1" applyAlignment="1" applyProtection="1">
      <alignment horizontal="center" vertical="center"/>
    </xf>
    <xf numFmtId="0" fontId="7" fillId="9" borderId="33" xfId="0" applyFont="1" applyFill="1" applyBorder="1" applyAlignment="1" applyProtection="1">
      <alignment horizontal="center" vertical="center"/>
    </xf>
    <xf numFmtId="0" fontId="7" fillId="9" borderId="36" xfId="0" applyFont="1" applyFill="1" applyBorder="1" applyAlignment="1" applyProtection="1">
      <alignment horizontal="center" vertical="center"/>
    </xf>
    <xf numFmtId="0" fontId="7" fillId="8" borderId="29" xfId="0" applyFont="1" applyFill="1" applyBorder="1" applyAlignment="1" applyProtection="1">
      <alignment horizontal="center" vertical="center"/>
    </xf>
    <xf numFmtId="0" fontId="7" fillId="8" borderId="30" xfId="0" applyFont="1" applyFill="1" applyBorder="1" applyAlignment="1" applyProtection="1">
      <alignment horizontal="center" vertical="center"/>
    </xf>
    <xf numFmtId="0" fontId="7" fillId="8" borderId="31" xfId="0" applyFont="1" applyFill="1" applyBorder="1" applyAlignment="1" applyProtection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4" fillId="9" borderId="32" xfId="0" applyFont="1" applyFill="1" applyBorder="1" applyAlignment="1" applyProtection="1">
      <alignment horizontal="center" vertical="center"/>
    </xf>
    <xf numFmtId="0" fontId="4" fillId="9" borderId="33" xfId="0" applyFont="1" applyFill="1" applyBorder="1" applyAlignment="1" applyProtection="1">
      <alignment horizontal="center" vertical="center"/>
    </xf>
    <xf numFmtId="0" fontId="4" fillId="9" borderId="34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horizontal="center" vertical="center"/>
    </xf>
    <xf numFmtId="0" fontId="7" fillId="8" borderId="3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17" xfId="0" applyFont="1" applyFill="1" applyBorder="1" applyAlignment="1" applyProtection="1">
      <alignment horizontal="left" vertical="center"/>
    </xf>
    <xf numFmtId="166" fontId="3" fillId="0" borderId="7" xfId="1" applyNumberFormat="1" applyFont="1" applyFill="1" applyBorder="1" applyAlignment="1" applyProtection="1">
      <alignment vertical="center"/>
      <protection locked="0"/>
    </xf>
    <xf numFmtId="166" fontId="3" fillId="0" borderId="22" xfId="1" applyNumberFormat="1" applyFont="1" applyFill="1" applyBorder="1" applyAlignment="1" applyProtection="1">
      <alignment vertical="center"/>
      <protection locked="0"/>
    </xf>
    <xf numFmtId="166" fontId="3" fillId="0" borderId="8" xfId="1" applyNumberFormat="1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2416980</xdr:colOff>
      <xdr:row>0</xdr:row>
      <xdr:rowOff>169605</xdr:rowOff>
    </xdr:from>
    <xdr:to>
      <xdr:col>11</xdr:col>
      <xdr:colOff>663989</xdr:colOff>
      <xdr:row>3</xdr:row>
      <xdr:rowOff>82157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7A07794-C957-439B-A140-71950CB8D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3275" y="169605"/>
          <a:ext cx="1472520" cy="484052"/>
        </a:xfrm>
        <a:prstGeom prst="rect">
          <a:avLst/>
        </a:prstGeom>
      </xdr:spPr>
    </xdr:pic>
    <xdr:clientData/>
  </xdr:twoCellAnchor>
  <xdr:twoCellAnchor editAs="oneCell">
    <xdr:from>
      <xdr:col>9</xdr:col>
      <xdr:colOff>474777</xdr:colOff>
      <xdr:row>0</xdr:row>
      <xdr:rowOff>143298</xdr:rowOff>
    </xdr:from>
    <xdr:to>
      <xdr:col>9</xdr:col>
      <xdr:colOff>1691070</xdr:colOff>
      <xdr:row>3</xdr:row>
      <xdr:rowOff>19388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1BAA3BB-F735-4E43-B380-7524C477D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1072" y="143298"/>
          <a:ext cx="1216293" cy="447590"/>
        </a:xfrm>
        <a:prstGeom prst="rect">
          <a:avLst/>
        </a:prstGeom>
      </xdr:spPr>
    </xdr:pic>
    <xdr:clientData/>
  </xdr:twoCellAnchor>
  <xdr:twoCellAnchor editAs="oneCell">
    <xdr:from>
      <xdr:col>0</xdr:col>
      <xdr:colOff>149357</xdr:colOff>
      <xdr:row>0</xdr:row>
      <xdr:rowOff>0</xdr:rowOff>
    </xdr:from>
    <xdr:to>
      <xdr:col>1</xdr:col>
      <xdr:colOff>2476499</xdr:colOff>
      <xdr:row>4</xdr:row>
      <xdr:rowOff>77461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6D0C37-EB8F-474B-ADB5-4A5CF969E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7" y="0"/>
          <a:ext cx="2531249" cy="8444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GridLines="0" tabSelected="1" zoomScaleNormal="100" workbookViewId="0">
      <selection activeCell="B5" sqref="B5:L6"/>
    </sheetView>
  </sheetViews>
  <sheetFormatPr defaultColWidth="8.7109375" defaultRowHeight="15" x14ac:dyDescent="0.25"/>
  <cols>
    <col min="1" max="1" width="3" customWidth="1"/>
    <col min="2" max="2" width="37.140625" customWidth="1"/>
    <col min="3" max="3" width="1.140625" customWidth="1"/>
    <col min="4" max="4" width="16.85546875" style="5" bestFit="1" customWidth="1"/>
    <col min="5" max="5" width="7.140625" style="1" customWidth="1"/>
    <col min="6" max="6" width="44.42578125" bestFit="1" customWidth="1"/>
    <col min="7" max="7" width="1.42578125" customWidth="1"/>
    <col min="8" max="8" width="17.28515625" style="4" customWidth="1"/>
    <col min="9" max="9" width="4.5703125" style="1" customWidth="1"/>
    <col min="10" max="10" width="47.140625" bestFit="1" customWidth="1"/>
    <col min="11" max="11" width="1.140625" customWidth="1"/>
    <col min="12" max="12" width="15" style="5" customWidth="1"/>
    <col min="13" max="13" width="3.5703125" customWidth="1"/>
  </cols>
  <sheetData>
    <row r="1" spans="1:13" x14ac:dyDescent="0.25">
      <c r="A1" s="6"/>
      <c r="B1" s="7"/>
      <c r="C1" s="7"/>
      <c r="D1" s="8"/>
      <c r="E1" s="7"/>
      <c r="F1" s="7"/>
      <c r="G1" s="7"/>
      <c r="H1" s="9"/>
      <c r="I1" s="7"/>
      <c r="J1" s="7"/>
      <c r="K1" s="7"/>
      <c r="L1" s="8"/>
      <c r="M1" s="6"/>
    </row>
    <row r="2" spans="1:13" x14ac:dyDescent="0.25">
      <c r="A2" s="6"/>
      <c r="B2" s="7"/>
      <c r="C2" s="7"/>
      <c r="D2" s="8"/>
      <c r="E2" s="7"/>
      <c r="F2" s="7"/>
      <c r="G2" s="7"/>
      <c r="H2" s="9"/>
      <c r="I2" s="7"/>
      <c r="J2" s="7"/>
      <c r="K2" s="7"/>
      <c r="L2" s="8"/>
      <c r="M2" s="6"/>
    </row>
    <row r="3" spans="1:13" x14ac:dyDescent="0.25">
      <c r="A3" s="6"/>
      <c r="B3" s="7"/>
      <c r="C3" s="7"/>
      <c r="D3" s="8"/>
      <c r="E3" s="7"/>
      <c r="F3" s="7"/>
      <c r="G3" s="7"/>
      <c r="H3" s="9"/>
      <c r="I3" s="7"/>
      <c r="J3" s="7"/>
      <c r="K3" s="7"/>
      <c r="L3" s="8"/>
      <c r="M3" s="6"/>
    </row>
    <row r="4" spans="1:13" x14ac:dyDescent="0.25">
      <c r="A4" s="6"/>
      <c r="B4" s="7"/>
      <c r="C4" s="7"/>
      <c r="D4" s="8"/>
      <c r="E4" s="7"/>
      <c r="F4" s="7"/>
      <c r="G4" s="7"/>
      <c r="H4" s="9"/>
      <c r="I4" s="7"/>
      <c r="J4" s="7"/>
      <c r="K4" s="7"/>
      <c r="L4" s="8"/>
      <c r="M4" s="6"/>
    </row>
    <row r="5" spans="1:13" s="2" customFormat="1" ht="17.25" customHeight="1" x14ac:dyDescent="0.25">
      <c r="A5" s="10"/>
      <c r="B5" s="69" t="s">
        <v>25</v>
      </c>
      <c r="C5" s="70"/>
      <c r="D5" s="70"/>
      <c r="E5" s="70"/>
      <c r="F5" s="70"/>
      <c r="G5" s="70"/>
      <c r="H5" s="70"/>
      <c r="I5" s="70"/>
      <c r="J5" s="70"/>
      <c r="K5" s="70"/>
      <c r="L5" s="71"/>
      <c r="M5" s="10"/>
    </row>
    <row r="6" spans="1:13" s="3" customFormat="1" ht="15.75" customHeight="1" x14ac:dyDescent="0.25">
      <c r="A6" s="10"/>
      <c r="B6" s="72"/>
      <c r="C6" s="73"/>
      <c r="D6" s="73"/>
      <c r="E6" s="73"/>
      <c r="F6" s="73"/>
      <c r="G6" s="73"/>
      <c r="H6" s="73"/>
      <c r="I6" s="73"/>
      <c r="J6" s="73"/>
      <c r="K6" s="73"/>
      <c r="L6" s="74"/>
      <c r="M6" s="10"/>
    </row>
    <row r="7" spans="1:13" s="3" customFormat="1" ht="13.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3" customFormat="1" ht="24" customHeight="1" x14ac:dyDescent="0.25">
      <c r="A8" s="10"/>
      <c r="B8" s="60" t="s">
        <v>17</v>
      </c>
      <c r="C8" s="61"/>
      <c r="D8" s="62"/>
      <c r="E8" s="11"/>
      <c r="F8" s="66" t="s">
        <v>22</v>
      </c>
      <c r="G8" s="67"/>
      <c r="H8" s="67"/>
      <c r="I8" s="67"/>
      <c r="J8" s="67"/>
      <c r="K8" s="67"/>
      <c r="L8" s="68"/>
      <c r="M8" s="10"/>
    </row>
    <row r="9" spans="1:13" s="2" customFormat="1" ht="6.75" customHeight="1" x14ac:dyDescent="0.25">
      <c r="A9" s="10"/>
      <c r="B9" s="10"/>
      <c r="C9" s="10"/>
      <c r="D9" s="10"/>
      <c r="E9" s="12"/>
      <c r="F9" s="10"/>
      <c r="G9" s="10"/>
      <c r="H9" s="10"/>
      <c r="I9" s="10"/>
      <c r="J9" s="10"/>
      <c r="K9" s="10"/>
      <c r="L9" s="10"/>
      <c r="M9" s="10"/>
    </row>
    <row r="10" spans="1:13" s="2" customFormat="1" ht="24" customHeight="1" x14ac:dyDescent="0.25">
      <c r="A10" s="10"/>
      <c r="B10" s="78" t="s">
        <v>2</v>
      </c>
      <c r="C10" s="10"/>
      <c r="D10" s="81">
        <v>4000</v>
      </c>
      <c r="E10" s="13"/>
      <c r="F10" s="57" t="s">
        <v>23</v>
      </c>
      <c r="G10" s="58"/>
      <c r="H10" s="59"/>
      <c r="I10" s="14"/>
      <c r="J10" s="57" t="s">
        <v>24</v>
      </c>
      <c r="K10" s="58"/>
      <c r="L10" s="59"/>
      <c r="M10" s="10"/>
    </row>
    <row r="11" spans="1:13" s="2" customFormat="1" ht="6.75" customHeight="1" x14ac:dyDescent="0.25">
      <c r="A11" s="10"/>
      <c r="B11" s="79"/>
      <c r="C11" s="10"/>
      <c r="D11" s="82"/>
      <c r="E11" s="13"/>
      <c r="F11" s="10"/>
      <c r="G11" s="19"/>
      <c r="H11" s="10"/>
      <c r="I11" s="14"/>
      <c r="J11" s="10"/>
      <c r="K11" s="10"/>
      <c r="L11" s="19"/>
      <c r="M11" s="10"/>
    </row>
    <row r="12" spans="1:13" s="2" customFormat="1" ht="24" customHeight="1" x14ac:dyDescent="0.25">
      <c r="A12" s="10"/>
      <c r="B12" s="80"/>
      <c r="C12" s="10"/>
      <c r="D12" s="83"/>
      <c r="E12" s="13"/>
      <c r="F12" s="34" t="s">
        <v>6</v>
      </c>
      <c r="G12" s="19"/>
      <c r="H12" s="36">
        <v>1500</v>
      </c>
      <c r="I12" s="24"/>
      <c r="J12" s="31" t="s">
        <v>13</v>
      </c>
      <c r="K12" s="19"/>
      <c r="L12" s="50">
        <v>5</v>
      </c>
      <c r="M12" s="10"/>
    </row>
    <row r="13" spans="1:13" s="2" customFormat="1" ht="5.25" customHeight="1" x14ac:dyDescent="0.25">
      <c r="A13" s="10"/>
      <c r="B13" s="10"/>
      <c r="C13" s="10"/>
      <c r="D13" s="10"/>
      <c r="E13" s="13"/>
      <c r="F13" s="10"/>
      <c r="G13" s="19"/>
      <c r="H13" s="10"/>
      <c r="I13" s="14"/>
      <c r="J13" s="10"/>
      <c r="K13" s="19"/>
      <c r="L13" s="51"/>
      <c r="M13" s="10"/>
    </row>
    <row r="14" spans="1:13" s="2" customFormat="1" ht="24" customHeight="1" x14ac:dyDescent="0.25">
      <c r="A14" s="10"/>
      <c r="B14" s="10"/>
      <c r="C14" s="10"/>
      <c r="D14" s="10"/>
      <c r="E14" s="12"/>
      <c r="F14" s="34" t="s">
        <v>7</v>
      </c>
      <c r="G14" s="19"/>
      <c r="H14" s="37">
        <v>7</v>
      </c>
      <c r="I14" s="25"/>
      <c r="J14" s="31" t="s">
        <v>14</v>
      </c>
      <c r="K14" s="19"/>
      <c r="L14" s="50">
        <v>15</v>
      </c>
      <c r="M14" s="10"/>
    </row>
    <row r="15" spans="1:13" s="2" customFormat="1" ht="4.5" customHeight="1" x14ac:dyDescent="0.25">
      <c r="A15" s="10"/>
      <c r="B15" s="10"/>
      <c r="C15" s="10"/>
      <c r="D15" s="10"/>
      <c r="E15" s="12"/>
      <c r="F15" s="10"/>
      <c r="G15" s="19"/>
      <c r="H15" s="10"/>
      <c r="I15" s="14"/>
      <c r="J15" s="10"/>
      <c r="K15" s="19"/>
      <c r="L15" s="51"/>
      <c r="M15" s="10"/>
    </row>
    <row r="16" spans="1:13" s="2" customFormat="1" ht="24" customHeight="1" x14ac:dyDescent="0.25">
      <c r="A16" s="10"/>
      <c r="B16" s="75" t="s">
        <v>18</v>
      </c>
      <c r="C16" s="76"/>
      <c r="D16" s="77"/>
      <c r="E16" s="12"/>
      <c r="F16" s="35" t="s">
        <v>8</v>
      </c>
      <c r="G16" s="19"/>
      <c r="H16" s="55">
        <f>+H12*H14/1000</f>
        <v>10.5</v>
      </c>
      <c r="I16" s="14"/>
      <c r="J16" s="31" t="s">
        <v>15</v>
      </c>
      <c r="K16" s="19"/>
      <c r="L16" s="52">
        <v>2</v>
      </c>
      <c r="M16" s="10"/>
    </row>
    <row r="17" spans="1:13" s="2" customFormat="1" ht="6" customHeight="1" x14ac:dyDescent="0.25">
      <c r="A17" s="10"/>
      <c r="B17" s="10"/>
      <c r="C17" s="10"/>
      <c r="D17" s="10"/>
      <c r="E17" s="12"/>
      <c r="F17" s="10"/>
      <c r="G17" s="10"/>
      <c r="H17" s="10"/>
      <c r="I17" s="14"/>
      <c r="J17" s="10"/>
      <c r="K17" s="10"/>
      <c r="L17" s="51"/>
      <c r="M17" s="10"/>
    </row>
    <row r="18" spans="1:13" s="2" customFormat="1" ht="24" customHeight="1" x14ac:dyDescent="0.25">
      <c r="A18" s="10"/>
      <c r="B18" s="31" t="s">
        <v>3</v>
      </c>
      <c r="C18" s="19"/>
      <c r="D18" s="38">
        <v>0.3</v>
      </c>
      <c r="E18" s="15"/>
      <c r="F18" s="63"/>
      <c r="G18" s="64"/>
      <c r="H18" s="65"/>
      <c r="I18" s="26"/>
      <c r="J18" s="31" t="s">
        <v>16</v>
      </c>
      <c r="K18" s="19"/>
      <c r="L18" s="52">
        <v>0</v>
      </c>
      <c r="M18" s="10"/>
    </row>
    <row r="19" spans="1:13" s="2" customFormat="1" ht="6" customHeight="1" x14ac:dyDescent="0.25">
      <c r="A19" s="10"/>
      <c r="B19" s="10"/>
      <c r="C19" s="10"/>
      <c r="D19" s="10"/>
      <c r="E19" s="15"/>
      <c r="F19" s="10"/>
      <c r="G19" s="10"/>
      <c r="H19" s="10"/>
      <c r="I19" s="26"/>
      <c r="J19" s="10"/>
      <c r="K19" s="10"/>
      <c r="L19" s="10"/>
      <c r="M19" s="10"/>
    </row>
    <row r="20" spans="1:13" s="2" customFormat="1" ht="24" customHeight="1" x14ac:dyDescent="0.25">
      <c r="A20" s="10"/>
      <c r="B20" s="32" t="s">
        <v>4</v>
      </c>
      <c r="C20" s="19"/>
      <c r="D20" s="54">
        <v>0</v>
      </c>
      <c r="E20" s="16"/>
      <c r="F20" s="34" t="s">
        <v>9</v>
      </c>
      <c r="G20" s="19"/>
      <c r="H20" s="37">
        <v>30.5</v>
      </c>
      <c r="I20" s="27"/>
      <c r="J20" s="40"/>
      <c r="K20" s="47"/>
      <c r="L20" s="41"/>
      <c r="M20" s="10"/>
    </row>
    <row r="21" spans="1:13" s="2" customFormat="1" ht="5.25" customHeight="1" x14ac:dyDescent="0.25">
      <c r="A21" s="10"/>
      <c r="B21" s="10"/>
      <c r="C21" s="10"/>
      <c r="D21" s="10"/>
      <c r="E21" s="16"/>
      <c r="F21" s="10"/>
      <c r="G21" s="19"/>
      <c r="H21" s="10"/>
      <c r="I21" s="10"/>
      <c r="J21" s="42"/>
      <c r="K21" s="48"/>
      <c r="L21" s="43"/>
      <c r="M21" s="10"/>
    </row>
    <row r="22" spans="1:13" s="2" customFormat="1" ht="24" customHeight="1" x14ac:dyDescent="0.25">
      <c r="A22" s="10"/>
      <c r="B22" s="32" t="s">
        <v>5</v>
      </c>
      <c r="C22" s="19"/>
      <c r="D22" s="54">
        <v>0</v>
      </c>
      <c r="E22" s="16"/>
      <c r="F22" s="33" t="s">
        <v>10</v>
      </c>
      <c r="G22" s="19"/>
      <c r="H22" s="56">
        <f>+H20*H16</f>
        <v>320.25</v>
      </c>
      <c r="I22" s="14"/>
      <c r="J22" s="42"/>
      <c r="K22" s="48"/>
      <c r="L22" s="43"/>
      <c r="M22" s="10"/>
    </row>
    <row r="23" spans="1:13" s="2" customFormat="1" ht="5.25" customHeight="1" x14ac:dyDescent="0.25">
      <c r="A23" s="10"/>
      <c r="B23" s="10"/>
      <c r="C23" s="10"/>
      <c r="D23" s="10"/>
      <c r="E23" s="16"/>
      <c r="F23" s="10"/>
      <c r="G23" s="19"/>
      <c r="H23" s="10"/>
      <c r="I23" s="10"/>
      <c r="J23" s="42"/>
      <c r="K23" s="48"/>
      <c r="L23" s="43"/>
      <c r="M23" s="10"/>
    </row>
    <row r="24" spans="1:13" s="2" customFormat="1" ht="22.5" customHeight="1" x14ac:dyDescent="0.25">
      <c r="A24" s="10"/>
      <c r="B24" s="32" t="s">
        <v>5</v>
      </c>
      <c r="C24" s="19"/>
      <c r="D24" s="54">
        <v>0</v>
      </c>
      <c r="E24" s="16"/>
      <c r="F24" s="34" t="s">
        <v>11</v>
      </c>
      <c r="G24" s="19"/>
      <c r="H24" s="37">
        <v>20</v>
      </c>
      <c r="I24" s="26"/>
      <c r="J24" s="42"/>
      <c r="K24" s="48"/>
      <c r="L24" s="43"/>
      <c r="M24" s="10"/>
    </row>
    <row r="25" spans="1:13" s="2" customFormat="1" ht="6" customHeight="1" x14ac:dyDescent="0.25">
      <c r="A25" s="10"/>
      <c r="B25" s="10"/>
      <c r="C25" s="10"/>
      <c r="D25" s="10"/>
      <c r="E25" s="16"/>
      <c r="F25" s="10"/>
      <c r="G25" s="19"/>
      <c r="H25" s="10"/>
      <c r="I25" s="10"/>
      <c r="J25" s="42"/>
      <c r="K25" s="48"/>
      <c r="L25" s="43"/>
      <c r="M25" s="10"/>
    </row>
    <row r="26" spans="1:13" s="2" customFormat="1" ht="24" customHeight="1" thickBot="1" x14ac:dyDescent="0.3">
      <c r="A26" s="10"/>
      <c r="B26" s="30" t="s">
        <v>20</v>
      </c>
      <c r="C26" s="19"/>
      <c r="D26" s="39">
        <f>D10-(D10*D18)-D20-D22-D24</f>
        <v>2800</v>
      </c>
      <c r="E26" s="17"/>
      <c r="F26" s="34" t="s">
        <v>12</v>
      </c>
      <c r="G26" s="19"/>
      <c r="H26" s="38">
        <v>0.03</v>
      </c>
      <c r="I26" s="18"/>
      <c r="J26" s="44"/>
      <c r="K26" s="49"/>
      <c r="L26" s="45"/>
      <c r="M26" s="10"/>
    </row>
    <row r="27" spans="1:13" s="2" customFormat="1" ht="6" customHeight="1" thickTop="1" x14ac:dyDescent="0.25">
      <c r="A27" s="10"/>
      <c r="B27" s="10"/>
      <c r="C27" s="10"/>
      <c r="D27" s="10"/>
      <c r="E27" s="10"/>
      <c r="F27" s="19"/>
      <c r="G27" s="10"/>
      <c r="H27" s="10"/>
      <c r="I27" s="18"/>
      <c r="J27" s="19"/>
      <c r="K27" s="19"/>
      <c r="L27" s="10"/>
      <c r="M27" s="10"/>
    </row>
    <row r="28" spans="1:13" s="2" customFormat="1" ht="21" customHeight="1" thickBot="1" x14ac:dyDescent="0.3">
      <c r="A28" s="10"/>
      <c r="B28" s="19"/>
      <c r="C28" s="19"/>
      <c r="D28" s="19"/>
      <c r="E28" s="14"/>
      <c r="F28" s="29" t="s">
        <v>21</v>
      </c>
      <c r="G28" s="19"/>
      <c r="H28" s="46">
        <f>((1+H26)*H24*H22)/100</f>
        <v>65.971500000000006</v>
      </c>
      <c r="I28" s="14"/>
      <c r="J28" s="29" t="s">
        <v>21</v>
      </c>
      <c r="K28" s="19"/>
      <c r="L28" s="46">
        <f>L12*L14*L16+L18</f>
        <v>150</v>
      </c>
      <c r="M28" s="10"/>
    </row>
    <row r="29" spans="1:13" s="2" customFormat="1" ht="12.75" customHeight="1" thickTop="1" x14ac:dyDescent="0.25">
      <c r="A29" s="10"/>
      <c r="B29" s="19"/>
      <c r="C29" s="19"/>
      <c r="D29" s="19"/>
      <c r="E29" s="14"/>
      <c r="F29" s="19"/>
      <c r="G29" s="19"/>
      <c r="H29" s="20"/>
      <c r="I29" s="12"/>
      <c r="J29" s="19"/>
      <c r="K29" s="19"/>
      <c r="L29" s="19"/>
      <c r="M29" s="10"/>
    </row>
    <row r="30" spans="1:13" s="2" customFormat="1" ht="24" customHeight="1" x14ac:dyDescent="0.25">
      <c r="A30" s="21"/>
      <c r="B30" s="19"/>
      <c r="C30" s="19"/>
      <c r="D30" s="19"/>
      <c r="E30" s="14"/>
      <c r="F30" s="57" t="s">
        <v>19</v>
      </c>
      <c r="G30" s="58"/>
      <c r="H30" s="59"/>
      <c r="I30" s="28"/>
      <c r="J30" s="57" t="s">
        <v>19</v>
      </c>
      <c r="K30" s="58"/>
      <c r="L30" s="59"/>
      <c r="M30" s="10"/>
    </row>
    <row r="31" spans="1:13" s="2" customFormat="1" ht="5.25" customHeight="1" x14ac:dyDescent="0.25">
      <c r="A31" s="21"/>
      <c r="B31" s="19"/>
      <c r="C31" s="19"/>
      <c r="D31" s="19"/>
      <c r="E31" s="14"/>
      <c r="F31" s="10"/>
      <c r="G31" s="19"/>
      <c r="H31" s="10"/>
      <c r="I31" s="28"/>
      <c r="J31" s="10"/>
      <c r="K31" s="19"/>
      <c r="L31" s="10"/>
      <c r="M31" s="10"/>
    </row>
    <row r="32" spans="1:13" s="2" customFormat="1" ht="24" customHeight="1" thickBot="1" x14ac:dyDescent="0.3">
      <c r="A32" s="21"/>
      <c r="B32" s="19"/>
      <c r="C32" s="19"/>
      <c r="D32" s="19"/>
      <c r="E32" s="14"/>
      <c r="F32" s="84" t="s">
        <v>0</v>
      </c>
      <c r="G32" s="19"/>
      <c r="H32" s="53">
        <f>D26/(H28)</f>
        <v>42.442569897607299</v>
      </c>
      <c r="I32" s="28"/>
      <c r="J32" s="84" t="s">
        <v>0</v>
      </c>
      <c r="K32" s="19"/>
      <c r="L32" s="53">
        <f>D26/L28</f>
        <v>18.666666666666668</v>
      </c>
      <c r="M32" s="10"/>
    </row>
    <row r="33" spans="1:13" s="2" customFormat="1" ht="5.25" customHeight="1" thickTop="1" x14ac:dyDescent="0.25">
      <c r="A33" s="21"/>
      <c r="B33" s="19"/>
      <c r="C33" s="19"/>
      <c r="D33" s="19"/>
      <c r="E33" s="14"/>
      <c r="F33" s="10"/>
      <c r="G33" s="19"/>
      <c r="H33" s="10"/>
      <c r="I33" s="28"/>
      <c r="J33" s="10"/>
      <c r="K33" s="19"/>
      <c r="L33" s="10"/>
      <c r="M33" s="10"/>
    </row>
    <row r="34" spans="1:13" ht="19.5" customHeight="1" thickBot="1" x14ac:dyDescent="0.3">
      <c r="A34" s="22"/>
      <c r="B34" s="6"/>
      <c r="C34" s="6"/>
      <c r="D34" s="23"/>
      <c r="E34" s="7"/>
      <c r="F34" s="84" t="s">
        <v>1</v>
      </c>
      <c r="G34" s="19"/>
      <c r="H34" s="53">
        <f>H32/12</f>
        <v>3.5368808248006083</v>
      </c>
      <c r="I34" s="7"/>
      <c r="J34" s="84" t="s">
        <v>1</v>
      </c>
      <c r="K34" s="19"/>
      <c r="L34" s="53">
        <f>L32/12</f>
        <v>1.5555555555555556</v>
      </c>
      <c r="M34" s="6"/>
    </row>
    <row r="35" spans="1:13" ht="15.75" thickTop="1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</sheetData>
  <sheetProtection algorithmName="SHA-512" hashValue="SD2yYjLCJDmvEQ69otSR8Szlmme9mI5qKMKc6sJVnB6vUiU1aZFy9bXWI6lVRHWTqiv3J1/NpelXiFWRU0HIoQ==" saltValue="/J9rjGfYDq68+gCAG/cnvw==" spinCount="100000" sheet="1" objects="1" scenarios="1"/>
  <mergeCells count="11">
    <mergeCell ref="B5:L6"/>
    <mergeCell ref="B16:D16"/>
    <mergeCell ref="F10:H10"/>
    <mergeCell ref="J10:L10"/>
    <mergeCell ref="B10:B12"/>
    <mergeCell ref="D10:D12"/>
    <mergeCell ref="F30:H30"/>
    <mergeCell ref="J30:L30"/>
    <mergeCell ref="B8:D8"/>
    <mergeCell ref="F18:H18"/>
    <mergeCell ref="F8:L8"/>
  </mergeCells>
  <pageMargins left="0.7" right="0.7" top="0.75" bottom="0.75" header="0.3" footer="0.3"/>
  <pageSetup orientation="portrait" r:id="rId1"/>
  <ignoredErrors>
    <ignoredError sqref="H16 H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Solar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FELE</dc:creator>
  <cp:lastModifiedBy>Rios, Rolando</cp:lastModifiedBy>
  <dcterms:created xsi:type="dcterms:W3CDTF">2017-02-23T13:54:07Z</dcterms:created>
  <dcterms:modified xsi:type="dcterms:W3CDTF">2018-11-09T19:36:09Z</dcterms:modified>
</cp:coreProperties>
</file>